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Diego\GIGAS\Corporate\HECHOS Relevantes\"/>
    </mc:Choice>
  </mc:AlternateContent>
  <bookViews>
    <workbookView xWindow="0" yWindow="0" windowWidth="18408" windowHeight="3024" activeTab="2"/>
  </bookViews>
  <sheets>
    <sheet name="P&amp;L Comparativa" sheetId="3" r:id="rId1"/>
    <sheet name="Full P&amp;L H1" sheetId="2" r:id="rId2"/>
    <sheet name="Balance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D30" i="2"/>
  <c r="D36" i="2" s="1"/>
  <c r="D38" i="2" s="1"/>
  <c r="D39" i="2" s="1"/>
  <c r="D41" i="2" s="1"/>
  <c r="H28" i="1"/>
  <c r="G28" i="1"/>
  <c r="D23" i="1"/>
  <c r="D21" i="1" s="1"/>
  <c r="C23" i="1"/>
  <c r="C21" i="1" s="1"/>
  <c r="H19" i="1"/>
  <c r="H17" i="1" s="1"/>
  <c r="G19" i="1"/>
  <c r="G17" i="1" s="1"/>
  <c r="D12" i="1"/>
  <c r="C12" i="1"/>
  <c r="H5" i="1"/>
  <c r="H4" i="1" s="1"/>
  <c r="G5" i="1"/>
  <c r="G4" i="1" s="1"/>
  <c r="D5" i="1"/>
  <c r="D4" i="1" s="1"/>
  <c r="D34" i="1" s="1"/>
  <c r="C5" i="1"/>
  <c r="C4" i="1" s="1"/>
  <c r="C34" i="1" s="1"/>
  <c r="H34" i="1" l="1"/>
  <c r="G34" i="1"/>
</calcChain>
</file>

<file path=xl/sharedStrings.xml><?xml version="1.0" encoding="utf-8"?>
<sst xmlns="http://schemas.openxmlformats.org/spreadsheetml/2006/main" count="140" uniqueCount="104">
  <si>
    <t>Rev. Limitada</t>
  </si>
  <si>
    <t>Auditado</t>
  </si>
  <si>
    <t>Cifras en euros</t>
  </si>
  <si>
    <t>30.06.2022</t>
  </si>
  <si>
    <t>31.12.2021</t>
  </si>
  <si>
    <t>ACTIVO NO CORRIENTE</t>
  </si>
  <si>
    <t>PATRIMONIO NETO</t>
  </si>
  <si>
    <t>Inmovilizado Intangible</t>
  </si>
  <si>
    <t>FONDOS PROPIOS</t>
  </si>
  <si>
    <t>Investigación y Desarrollo</t>
  </si>
  <si>
    <t>Capital</t>
  </si>
  <si>
    <t>Patentes, Licencias, Marcas y similares</t>
  </si>
  <si>
    <t>Prima de emisión</t>
  </si>
  <si>
    <t>Aplicaciones informáticas</t>
  </si>
  <si>
    <t>Reservas</t>
  </si>
  <si>
    <t>Otros Activos Intangibles</t>
  </si>
  <si>
    <t>Acciones propias</t>
  </si>
  <si>
    <t>Relación con Clientes</t>
  </si>
  <si>
    <t>Resultados negativos de ejercicios anteriores</t>
  </si>
  <si>
    <t>Fondo de Comercio</t>
  </si>
  <si>
    <t>Resultado del ejercicio atribuido a la Soc.Dominante</t>
  </si>
  <si>
    <t>Inmovilizado Material</t>
  </si>
  <si>
    <t>Resultado atribuido a socios externos</t>
  </si>
  <si>
    <t>Terrenos y construcciones</t>
  </si>
  <si>
    <t>Otros instrumentos de patrimonio neto</t>
  </si>
  <si>
    <t>Instalaciones técnicas y o. inmovil. material</t>
  </si>
  <si>
    <t>DIFERENCIAS DE CONVERSIÓN</t>
  </si>
  <si>
    <t>Inmovilizado en curso y anticipos</t>
  </si>
  <si>
    <t>SUBVENCIÓN, DONACIONES Y LEGADOS RECIBIDOS</t>
  </si>
  <si>
    <t>Inversiones Financieras a largo plazo</t>
  </si>
  <si>
    <t>SOCIOS EXTERNOS</t>
  </si>
  <si>
    <t>Activos por impuesto diferido</t>
  </si>
  <si>
    <t>PASIVO NO CORRIENTE</t>
  </si>
  <si>
    <t>Provisiones a largo plazo</t>
  </si>
  <si>
    <t>Deudas a largo plazo</t>
  </si>
  <si>
    <t>Obligaciones y bonos convertibles</t>
  </si>
  <si>
    <t>ACTIVO CORRIENTE</t>
  </si>
  <si>
    <t>Entidades de crédito</t>
  </si>
  <si>
    <t>Existencias y Anticipos a proveedores</t>
  </si>
  <si>
    <t>Acreedores por arrendamiento financiero</t>
  </si>
  <si>
    <t>Deudores comerciales y o. cuentas a cobrar</t>
  </si>
  <si>
    <t>Otros acreedores por arrend. financiero (IRUs)</t>
  </si>
  <si>
    <t>Clientes por ventas y prestación de servicios</t>
  </si>
  <si>
    <t>Otros pasivos</t>
  </si>
  <si>
    <t>Deudores varios</t>
  </si>
  <si>
    <t>Pasivo por impuesto diferido</t>
  </si>
  <si>
    <t>Personal</t>
  </si>
  <si>
    <t>Periodificaciones a largo plazo</t>
  </si>
  <si>
    <t>Activos por impuesto corriente</t>
  </si>
  <si>
    <t>Otros créditos con las admin. públicas</t>
  </si>
  <si>
    <t>PASIVO CORRIENTE</t>
  </si>
  <si>
    <t>Inversiones financieras a coroto plazo</t>
  </si>
  <si>
    <t>Provisiones a corto plazo</t>
  </si>
  <si>
    <t>Periodificaciones a corto plazo</t>
  </si>
  <si>
    <t>Deudas a corto plazo</t>
  </si>
  <si>
    <t>Efectivo y otros activos líquidos equivalentes</t>
  </si>
  <si>
    <t>Acreedores comerciales y otras cuentas a pagar</t>
  </si>
  <si>
    <t>TOTAL ACTIVO</t>
  </si>
  <si>
    <t>TOTAL PATRIMONIO NETO Y PASIVO</t>
  </si>
  <si>
    <t>PÉRDIDAS Y GANANCIAS CONSOLIDADA</t>
  </si>
  <si>
    <t>ENE-JUN</t>
  </si>
  <si>
    <t>Ingresos Netos</t>
  </si>
  <si>
    <t>Servicios Cloud, IT y Ciberseguridad</t>
  </si>
  <si>
    <t>Servicios de Telecomunicaciones</t>
  </si>
  <si>
    <t>Ingresos Extraord. Subvenciones y Otros</t>
  </si>
  <si>
    <t>Coste de Ventas</t>
  </si>
  <si>
    <t>Costes Directos de Productos</t>
  </si>
  <si>
    <t>Costes Técnicos y de Operaciones</t>
  </si>
  <si>
    <t>Margen bruto</t>
  </si>
  <si>
    <t>% Margen Bruto</t>
  </si>
  <si>
    <t>Gastos de Personal</t>
  </si>
  <si>
    <t>Sueldos, Salarios y Seguridad Social</t>
  </si>
  <si>
    <t>Trabajos realizados para su activo</t>
  </si>
  <si>
    <t>Otros Costes de Estructura</t>
  </si>
  <si>
    <t>Servicios de Gestión de Cliente y Marketing</t>
  </si>
  <si>
    <t>Servicios de Red, Operaciones e IT</t>
  </si>
  <si>
    <t>Otros Gastos Generales</t>
  </si>
  <si>
    <r>
      <t xml:space="preserve">EBITDA Ajustado </t>
    </r>
    <r>
      <rPr>
        <b/>
        <sz val="10"/>
        <color rgb="FFFF0000"/>
        <rFont val="Calibri"/>
        <family val="2"/>
        <scheme val="minor"/>
      </rPr>
      <t>**</t>
    </r>
  </si>
  <si>
    <t>EBITDA Ajustado %</t>
  </si>
  <si>
    <t>Costes M&amp;A, Stock Option, Incentivos a largo plazo, y otros</t>
  </si>
  <si>
    <t>Amortización del Inmovilizado</t>
  </si>
  <si>
    <t>Resultado de Explotación (EBIT)</t>
  </si>
  <si>
    <t>Ingresos Financieros</t>
  </si>
  <si>
    <t>Gastos Financieros</t>
  </si>
  <si>
    <t>Diferencias de cambio y otros</t>
  </si>
  <si>
    <t>Resulltado Financiero</t>
  </si>
  <si>
    <t>Resultado Antes de Impuestos (EBT)</t>
  </si>
  <si>
    <t>Impuesto sobre Beneficios</t>
  </si>
  <si>
    <t>Resultado del ejercicio procedente de operac. continuadas</t>
  </si>
  <si>
    <t>Resultado del Ejercicio</t>
  </si>
  <si>
    <t>Resultado Atribuido a la Sociedad Dominante</t>
  </si>
  <si>
    <t>Resultado Atribuido a Socios Externos</t>
  </si>
  <si>
    <t>GIGAS</t>
  </si>
  <si>
    <t>REAL</t>
  </si>
  <si>
    <t>Presupuesto 2022</t>
  </si>
  <si>
    <t>Q1 22</t>
  </si>
  <si>
    <t>Q2 22</t>
  </si>
  <si>
    <t>H1 22</t>
  </si>
  <si>
    <t>% Var</t>
  </si>
  <si>
    <t>H1 21</t>
  </si>
  <si>
    <t xml:space="preserve">% Var </t>
  </si>
  <si>
    <t>H1 22B</t>
  </si>
  <si>
    <t>-</t>
  </si>
  <si>
    <t>GIGAS HOSTING, S.A. y Sociedades Dependientes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</si>
</sst>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;\(#,##0\);\-\ 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164" fontId="6" fillId="2" borderId="0" xfId="0" applyNumberFormat="1" applyFont="1" applyFill="1"/>
    <xf numFmtId="3" fontId="3" fillId="0" borderId="0" xfId="0" applyNumberFormat="1" applyFont="1" applyFill="1"/>
    <xf numFmtId="0" fontId="2" fillId="0" borderId="0" xfId="0" applyFont="1" applyAlignment="1">
      <alignment horizontal="left" indent="1"/>
    </xf>
    <xf numFmtId="0" fontId="2" fillId="0" borderId="0" xfId="0" applyFont="1"/>
    <xf numFmtId="3" fontId="3" fillId="0" borderId="0" xfId="0" applyNumberFormat="1" applyFont="1" applyFill="1" applyAlignment="1"/>
    <xf numFmtId="0" fontId="0" fillId="0" borderId="0" xfId="0" applyAlignment="1">
      <alignment horizontal="left" indent="3"/>
    </xf>
    <xf numFmtId="3" fontId="4" fillId="0" borderId="0" xfId="0" applyNumberFormat="1" applyFont="1" applyFill="1" applyAlignment="1"/>
    <xf numFmtId="0" fontId="0" fillId="0" borderId="0" xfId="0" applyAlignment="1">
      <alignment horizontal="left" indent="2"/>
    </xf>
    <xf numFmtId="164" fontId="7" fillId="0" borderId="0" xfId="0" applyNumberFormat="1" applyFont="1"/>
    <xf numFmtId="164" fontId="6" fillId="0" borderId="0" xfId="0" applyNumberFormat="1" applyFont="1"/>
    <xf numFmtId="0" fontId="0" fillId="0" borderId="0" xfId="0" applyFont="1" applyAlignment="1">
      <alignment horizontal="left" indent="2"/>
    </xf>
    <xf numFmtId="0" fontId="2" fillId="2" borderId="2" xfId="0" applyFont="1" applyFill="1" applyBorder="1"/>
    <xf numFmtId="3" fontId="3" fillId="2" borderId="2" xfId="0" applyNumberFormat="1" applyFont="1" applyFill="1" applyBorder="1" applyAlignment="1"/>
    <xf numFmtId="0" fontId="8" fillId="0" borderId="0" xfId="0" applyFont="1"/>
    <xf numFmtId="0" fontId="9" fillId="0" borderId="3" xfId="0" applyFont="1" applyBorder="1"/>
    <xf numFmtId="0" fontId="2" fillId="0" borderId="4" xfId="0" applyFont="1" applyBorder="1" applyAlignment="1">
      <alignment horizontal="center"/>
    </xf>
    <xf numFmtId="0" fontId="6" fillId="3" borderId="0" xfId="0" applyFont="1" applyFill="1"/>
    <xf numFmtId="3" fontId="6" fillId="3" borderId="0" xfId="0" applyNumberFormat="1" applyFont="1" applyFill="1"/>
    <xf numFmtId="0" fontId="7" fillId="0" borderId="0" xfId="0" applyFont="1" applyAlignment="1">
      <alignment horizontal="left" indent="2"/>
    </xf>
    <xf numFmtId="0" fontId="7" fillId="0" borderId="0" xfId="0" applyFont="1"/>
    <xf numFmtId="0" fontId="10" fillId="3" borderId="0" xfId="0" applyFont="1" applyFill="1"/>
    <xf numFmtId="164" fontId="6" fillId="3" borderId="0" xfId="0" applyNumberFormat="1" applyFont="1" applyFill="1"/>
    <xf numFmtId="0" fontId="6" fillId="3" borderId="0" xfId="0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0" fontId="11" fillId="0" borderId="4" xfId="0" applyFont="1" applyBorder="1" applyAlignment="1">
      <alignment horizontal="right"/>
    </xf>
    <xf numFmtId="165" fontId="11" fillId="0" borderId="4" xfId="1" applyNumberFormat="1" applyFont="1" applyBorder="1"/>
    <xf numFmtId="0" fontId="12" fillId="4" borderId="0" xfId="0" applyFont="1" applyFill="1"/>
    <xf numFmtId="3" fontId="12" fillId="4" borderId="0" xfId="0" applyNumberFormat="1" applyFont="1" applyFill="1"/>
    <xf numFmtId="165" fontId="11" fillId="0" borderId="4" xfId="1" applyNumberFormat="1" applyFont="1" applyBorder="1" applyAlignment="1">
      <alignment horizontal="right"/>
    </xf>
    <xf numFmtId="3" fontId="0" fillId="0" borderId="0" xfId="0" applyNumberFormat="1"/>
    <xf numFmtId="164" fontId="12" fillId="4" borderId="0" xfId="0" applyNumberFormat="1" applyFont="1" applyFill="1"/>
    <xf numFmtId="0" fontId="0" fillId="0" borderId="1" xfId="0" applyBorder="1" applyAlignment="1">
      <alignment horizontal="left" indent="2"/>
    </xf>
    <xf numFmtId="164" fontId="7" fillId="0" borderId="1" xfId="0" applyNumberFormat="1" applyFont="1" applyBorder="1"/>
    <xf numFmtId="0" fontId="0" fillId="3" borderId="0" xfId="0" applyFill="1"/>
    <xf numFmtId="164" fontId="7" fillId="3" borderId="0" xfId="0" applyNumberFormat="1" applyFont="1" applyFill="1"/>
    <xf numFmtId="0" fontId="4" fillId="0" borderId="0" xfId="0" applyFont="1"/>
    <xf numFmtId="0" fontId="4" fillId="0" borderId="0" xfId="0" applyFont="1" applyFill="1"/>
    <xf numFmtId="164" fontId="4" fillId="0" borderId="0" xfId="0" applyNumberFormat="1" applyFont="1"/>
    <xf numFmtId="0" fontId="8" fillId="0" borderId="0" xfId="0" applyFont="1" applyBorder="1"/>
    <xf numFmtId="0" fontId="8" fillId="0" borderId="0" xfId="0" applyFont="1" applyFill="1" applyBorder="1"/>
    <xf numFmtId="0" fontId="0" fillId="0" borderId="0" xfId="0" applyFill="1" applyBorder="1"/>
    <xf numFmtId="164" fontId="0" fillId="0" borderId="0" xfId="0" applyNumberFormat="1"/>
    <xf numFmtId="0" fontId="0" fillId="5" borderId="0" xfId="0" applyFill="1" applyBorder="1"/>
    <xf numFmtId="0" fontId="2" fillId="0" borderId="0" xfId="0" applyFont="1" applyFill="1" applyBorder="1"/>
    <xf numFmtId="0" fontId="13" fillId="0" borderId="1" xfId="0" applyFont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/>
    <xf numFmtId="3" fontId="6" fillId="5" borderId="0" xfId="0" applyNumberFormat="1" applyFont="1" applyFill="1" applyBorder="1"/>
    <xf numFmtId="165" fontId="6" fillId="3" borderId="0" xfId="1" applyNumberFormat="1" applyFont="1" applyFill="1" applyAlignment="1">
      <alignment horizontal="center"/>
    </xf>
    <xf numFmtId="9" fontId="7" fillId="0" borderId="0" xfId="1" applyFont="1"/>
    <xf numFmtId="0" fontId="7" fillId="0" borderId="0" xfId="0" applyFont="1" applyFill="1" applyBorder="1" applyAlignment="1">
      <alignment horizontal="left" indent="2"/>
    </xf>
    <xf numFmtId="0" fontId="12" fillId="0" borderId="0" xfId="0" applyFont="1" applyFill="1" applyBorder="1"/>
    <xf numFmtId="164" fontId="7" fillId="5" borderId="0" xfId="0" applyNumberFormat="1" applyFont="1" applyFill="1" applyBorder="1"/>
    <xf numFmtId="0" fontId="7" fillId="0" borderId="0" xfId="0" applyFont="1" applyFill="1"/>
    <xf numFmtId="165" fontId="7" fillId="0" borderId="0" xfId="1" applyNumberFormat="1" applyFont="1" applyAlignment="1">
      <alignment horizontal="center"/>
    </xf>
    <xf numFmtId="0" fontId="7" fillId="5" borderId="0" xfId="0" applyFont="1" applyFill="1" applyBorder="1"/>
    <xf numFmtId="165" fontId="7" fillId="0" borderId="0" xfId="0" applyNumberFormat="1" applyFont="1" applyAlignment="1">
      <alignment horizontal="center"/>
    </xf>
    <xf numFmtId="0" fontId="10" fillId="0" borderId="0" xfId="0" applyFont="1" applyFill="1" applyBorder="1"/>
    <xf numFmtId="164" fontId="6" fillId="5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3" fontId="6" fillId="5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11" fillId="5" borderId="0" xfId="1" applyNumberFormat="1" applyFont="1" applyFill="1" applyBorder="1"/>
    <xf numFmtId="165" fontId="7" fillId="0" borderId="4" xfId="1" applyNumberFormat="1" applyFont="1" applyBorder="1" applyAlignment="1">
      <alignment horizontal="center"/>
    </xf>
    <xf numFmtId="165" fontId="7" fillId="0" borderId="0" xfId="1" applyNumberFormat="1" applyFont="1" applyAlignment="1">
      <alignment horizontal="right"/>
    </xf>
    <xf numFmtId="3" fontId="12" fillId="5" borderId="0" xfId="0" applyNumberFormat="1" applyFont="1" applyFill="1" applyBorder="1"/>
    <xf numFmtId="165" fontId="12" fillId="4" borderId="0" xfId="1" applyNumberFormat="1" applyFont="1" applyFill="1" applyAlignment="1">
      <alignment horizontal="center"/>
    </xf>
    <xf numFmtId="165" fontId="11" fillId="5" borderId="0" xfId="1" applyNumberFormat="1" applyFont="1" applyFill="1" applyBorder="1" applyAlignment="1">
      <alignment horizontal="right"/>
    </xf>
    <xf numFmtId="9" fontId="11" fillId="0" borderId="4" xfId="1" applyFont="1" applyBorder="1" applyAlignment="1">
      <alignment horizontal="center"/>
    </xf>
    <xf numFmtId="165" fontId="11" fillId="0" borderId="4" xfId="1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"/>
  <sheetViews>
    <sheetView showGridLines="0" workbookViewId="0">
      <selection activeCell="B30" sqref="B30"/>
    </sheetView>
  </sheetViews>
  <sheetFormatPr defaultColWidth="11.5546875" defaultRowHeight="14.4" x14ac:dyDescent="0.3"/>
  <cols>
    <col min="1" max="1" width="3.77734375" customWidth="1"/>
    <col min="2" max="2" width="43.21875" customWidth="1"/>
    <col min="3" max="3" width="2.77734375" style="50" customWidth="1"/>
    <col min="4" max="4" width="12.77734375" customWidth="1"/>
    <col min="5" max="5" width="10.5546875" customWidth="1"/>
    <col min="6" max="6" width="1.5546875" style="50" customWidth="1"/>
    <col min="7" max="7" width="11.21875" customWidth="1"/>
    <col min="8" max="8" width="3.21875" style="52" customWidth="1"/>
    <col min="9" max="9" width="8.5546875" style="8" customWidth="1"/>
    <col min="10" max="10" width="11.5546875" customWidth="1"/>
    <col min="11" max="11" width="3.5546875" customWidth="1"/>
    <col min="12" max="12" width="8.5546875" customWidth="1"/>
    <col min="13" max="13" width="11.5546875" customWidth="1"/>
    <col min="14" max="14" width="3.5546875" customWidth="1"/>
  </cols>
  <sheetData>
    <row r="1" spans="2:13" x14ac:dyDescent="0.3">
      <c r="B1" s="13" t="s">
        <v>103</v>
      </c>
    </row>
    <row r="2" spans="2:13" ht="18" x14ac:dyDescent="0.35">
      <c r="B2" s="48" t="s">
        <v>92</v>
      </c>
      <c r="C2" s="49"/>
      <c r="D2" s="51"/>
    </row>
    <row r="3" spans="2:13" ht="18" x14ac:dyDescent="0.35">
      <c r="B3" s="23" t="s">
        <v>59</v>
      </c>
      <c r="C3" s="53"/>
      <c r="D3" s="54" t="s">
        <v>93</v>
      </c>
      <c r="E3" s="54" t="s">
        <v>93</v>
      </c>
      <c r="F3" s="53"/>
      <c r="G3" s="54" t="s">
        <v>93</v>
      </c>
      <c r="H3" s="55"/>
      <c r="I3" s="54" t="s">
        <v>93</v>
      </c>
      <c r="J3" s="54" t="s">
        <v>93</v>
      </c>
      <c r="K3" s="7"/>
      <c r="L3" s="87" t="s">
        <v>94</v>
      </c>
      <c r="M3" s="87"/>
    </row>
    <row r="4" spans="2:13" ht="15" thickBot="1" x14ac:dyDescent="0.35">
      <c r="B4" s="24" t="s">
        <v>2</v>
      </c>
      <c r="C4" s="56"/>
      <c r="D4" s="58" t="s">
        <v>95</v>
      </c>
      <c r="E4" s="58" t="s">
        <v>96</v>
      </c>
      <c r="F4" s="57"/>
      <c r="G4" s="58" t="s">
        <v>97</v>
      </c>
      <c r="H4" s="59"/>
      <c r="I4" s="61" t="s">
        <v>98</v>
      </c>
      <c r="J4" s="61" t="s">
        <v>99</v>
      </c>
      <c r="K4" s="62"/>
      <c r="L4" s="60" t="s">
        <v>100</v>
      </c>
      <c r="M4" s="60" t="s">
        <v>101</v>
      </c>
    </row>
    <row r="5" spans="2:13" ht="15" thickTop="1" x14ac:dyDescent="0.3">
      <c r="B5" s="26" t="s">
        <v>61</v>
      </c>
      <c r="C5" s="63"/>
      <c r="D5" s="27">
        <v>14760882.517682264</v>
      </c>
      <c r="E5" s="27">
        <v>15423006.298417045</v>
      </c>
      <c r="F5" s="63"/>
      <c r="G5" s="27">
        <v>30183888.816099308</v>
      </c>
      <c r="H5" s="64"/>
      <c r="I5" s="65">
        <v>0.32865514429913745</v>
      </c>
      <c r="J5" s="27">
        <v>22717624.618855663</v>
      </c>
      <c r="K5" s="66"/>
      <c r="L5" s="65">
        <v>-3.5212495435145041E-2</v>
      </c>
      <c r="M5" s="27">
        <v>31285530.412951455</v>
      </c>
    </row>
    <row r="6" spans="2:13" s="1" customFormat="1" x14ac:dyDescent="0.3">
      <c r="B6" s="28" t="s">
        <v>62</v>
      </c>
      <c r="C6" s="67"/>
      <c r="D6" s="18">
        <v>4557357.4276822647</v>
      </c>
      <c r="E6" s="18">
        <v>5038165.418417044</v>
      </c>
      <c r="F6" s="68"/>
      <c r="G6" s="18">
        <v>9595522.8460993096</v>
      </c>
      <c r="H6" s="69"/>
      <c r="I6" s="71">
        <v>0.24786532318271304</v>
      </c>
      <c r="J6" s="18">
        <v>7689550.0402444694</v>
      </c>
      <c r="K6" s="70"/>
      <c r="L6" s="71">
        <v>5.8465823225678726E-2</v>
      </c>
      <c r="M6" s="18">
        <v>9065500.8745175321</v>
      </c>
    </row>
    <row r="7" spans="2:13" s="1" customFormat="1" x14ac:dyDescent="0.3">
      <c r="B7" s="28" t="s">
        <v>63</v>
      </c>
      <c r="C7" s="67"/>
      <c r="D7" s="18">
        <v>10193473.43</v>
      </c>
      <c r="E7" s="18">
        <v>10371899.290000001</v>
      </c>
      <c r="F7" s="68"/>
      <c r="G7" s="18">
        <v>20565372.719999999</v>
      </c>
      <c r="H7" s="69"/>
      <c r="I7" s="71">
        <v>0.37044103202459655</v>
      </c>
      <c r="J7" s="18">
        <v>15006390.088611193</v>
      </c>
      <c r="K7" s="70"/>
      <c r="L7" s="71">
        <v>-7.4466904536372058E-2</v>
      </c>
      <c r="M7" s="18">
        <v>22220029.538433924</v>
      </c>
    </row>
    <row r="8" spans="2:13" s="1" customFormat="1" x14ac:dyDescent="0.3">
      <c r="B8" s="28" t="s">
        <v>64</v>
      </c>
      <c r="C8" s="67"/>
      <c r="D8" s="18">
        <v>10051.66</v>
      </c>
      <c r="E8" s="18">
        <v>12941.59</v>
      </c>
      <c r="F8" s="68"/>
      <c r="G8" s="18">
        <v>22993.25</v>
      </c>
      <c r="H8" s="69"/>
      <c r="I8" s="71">
        <v>6.0354659021263579E-2</v>
      </c>
      <c r="J8" s="18">
        <v>21684.489999999998</v>
      </c>
      <c r="K8" s="70"/>
      <c r="L8" s="71" t="s">
        <v>102</v>
      </c>
      <c r="M8" s="18">
        <v>0</v>
      </c>
    </row>
    <row r="9" spans="2:13" ht="5.0999999999999996" customHeight="1" x14ac:dyDescent="0.3">
      <c r="B9" s="29"/>
      <c r="C9" s="56"/>
      <c r="D9" s="29"/>
      <c r="E9" s="29"/>
      <c r="F9" s="56"/>
      <c r="G9" s="29"/>
      <c r="H9" s="72"/>
      <c r="I9" s="73"/>
      <c r="J9" s="29"/>
      <c r="K9" s="29"/>
      <c r="L9" s="73" t="s">
        <v>102</v>
      </c>
      <c r="M9" s="29"/>
    </row>
    <row r="10" spans="2:13" x14ac:dyDescent="0.3">
      <c r="B10" s="30" t="s">
        <v>65</v>
      </c>
      <c r="C10" s="74"/>
      <c r="D10" s="31">
        <v>-6361911.0304043405</v>
      </c>
      <c r="E10" s="31">
        <v>-5644864.1099587996</v>
      </c>
      <c r="F10" s="74"/>
      <c r="G10" s="31">
        <v>-12006775.14036314</v>
      </c>
      <c r="H10" s="75"/>
      <c r="I10" s="65">
        <v>0.32344967317999473</v>
      </c>
      <c r="J10" s="31">
        <v>-9072332.2417792976</v>
      </c>
      <c r="K10" s="29"/>
      <c r="L10" s="65">
        <v>-0.10240542842837352</v>
      </c>
      <c r="M10" s="31">
        <v>-13376612.917054635</v>
      </c>
    </row>
    <row r="11" spans="2:13" x14ac:dyDescent="0.3">
      <c r="B11" s="28" t="s">
        <v>66</v>
      </c>
      <c r="C11" s="67"/>
      <c r="D11" s="18">
        <v>-5876939.7715579225</v>
      </c>
      <c r="E11" s="18">
        <v>-5161961.1089638881</v>
      </c>
      <c r="F11" s="67"/>
      <c r="G11" s="18">
        <v>-11038900.880521812</v>
      </c>
      <c r="H11" s="69"/>
      <c r="I11" s="71">
        <v>0.34720282279993975</v>
      </c>
      <c r="J11" s="18">
        <v>-8193941.3232368901</v>
      </c>
      <c r="K11" s="29"/>
      <c r="L11" s="71">
        <v>-0.10069663516473826</v>
      </c>
      <c r="M11" s="18">
        <v>-12274946.711162329</v>
      </c>
    </row>
    <row r="12" spans="2:13" x14ac:dyDescent="0.3">
      <c r="B12" s="28" t="s">
        <v>67</v>
      </c>
      <c r="C12" s="67"/>
      <c r="D12" s="18">
        <v>-484971.25884641777</v>
      </c>
      <c r="E12" s="18">
        <v>-482903.00099491252</v>
      </c>
      <c r="F12" s="67"/>
      <c r="G12" s="18">
        <v>-967874.25984133035</v>
      </c>
      <c r="H12" s="69"/>
      <c r="I12" s="71">
        <v>0.10187188802840863</v>
      </c>
      <c r="J12" s="18">
        <v>-878390.91854240722</v>
      </c>
      <c r="K12" s="29"/>
      <c r="L12" s="71">
        <v>-0.12144508503154827</v>
      </c>
      <c r="M12" s="18">
        <v>-1101666.2058923044</v>
      </c>
    </row>
    <row r="13" spans="2:13" ht="5.0999999999999996" customHeight="1" x14ac:dyDescent="0.3">
      <c r="B13" s="29"/>
      <c r="C13" s="56"/>
      <c r="D13" s="29"/>
      <c r="E13" s="29"/>
      <c r="F13" s="56"/>
      <c r="G13" s="29"/>
      <c r="H13" s="72"/>
      <c r="I13" s="73"/>
      <c r="J13" s="29"/>
      <c r="K13" s="29"/>
      <c r="L13" s="73" t="s">
        <v>102</v>
      </c>
      <c r="M13" s="29"/>
    </row>
    <row r="14" spans="2:13" x14ac:dyDescent="0.3">
      <c r="B14" s="32" t="s">
        <v>68</v>
      </c>
      <c r="C14" s="76"/>
      <c r="D14" s="33">
        <v>8398971.4872779232</v>
      </c>
      <c r="E14" s="33">
        <v>9778142.1884582434</v>
      </c>
      <c r="F14" s="76"/>
      <c r="G14" s="33">
        <v>18177113.675736167</v>
      </c>
      <c r="H14" s="77"/>
      <c r="I14" s="65">
        <v>0.33211610080800535</v>
      </c>
      <c r="J14" s="33">
        <v>13645292.377076365</v>
      </c>
      <c r="K14" s="29"/>
      <c r="L14" s="65">
        <v>1.4975566217265479E-2</v>
      </c>
      <c r="M14" s="33">
        <v>17908917.49589682</v>
      </c>
    </row>
    <row r="15" spans="2:13" ht="15" thickBot="1" x14ac:dyDescent="0.35">
      <c r="B15" s="34" t="s">
        <v>69</v>
      </c>
      <c r="C15" s="78"/>
      <c r="D15" s="35">
        <v>1.7069218139078703</v>
      </c>
      <c r="E15" s="35">
        <v>1.9054585875133887</v>
      </c>
      <c r="F15" s="78"/>
      <c r="G15" s="35">
        <v>0.60221245136713342</v>
      </c>
      <c r="H15" s="79"/>
      <c r="I15" s="80">
        <v>2.604856891359475E-3</v>
      </c>
      <c r="J15" s="35">
        <v>0.60064784967662299</v>
      </c>
      <c r="K15" s="29"/>
      <c r="L15" s="80">
        <v>5.2019808937146861E-2</v>
      </c>
      <c r="M15" s="35">
        <v>0.57243451715566762</v>
      </c>
    </row>
    <row r="16" spans="2:13" ht="5.0999999999999996" customHeight="1" x14ac:dyDescent="0.3">
      <c r="B16" s="29"/>
      <c r="C16" s="56"/>
      <c r="D16" s="29">
        <v>0</v>
      </c>
      <c r="E16" s="29">
        <v>0</v>
      </c>
      <c r="F16" s="56"/>
      <c r="G16" s="29"/>
      <c r="H16" s="72"/>
      <c r="I16" s="73"/>
      <c r="J16" s="29"/>
      <c r="K16" s="29"/>
      <c r="L16" s="73" t="s">
        <v>102</v>
      </c>
      <c r="M16" s="29"/>
    </row>
    <row r="17" spans="2:13" x14ac:dyDescent="0.3">
      <c r="B17" s="26" t="s">
        <v>70</v>
      </c>
      <c r="C17" s="63"/>
      <c r="D17" s="31">
        <v>-2766853.6863427516</v>
      </c>
      <c r="E17" s="31">
        <v>-2710508.5312813139</v>
      </c>
      <c r="F17" s="63"/>
      <c r="G17" s="31">
        <v>-5477362.2176240655</v>
      </c>
      <c r="H17" s="75"/>
      <c r="I17" s="65">
        <v>0.23176920066379081</v>
      </c>
      <c r="J17" s="31">
        <v>-4446743.9311458329</v>
      </c>
      <c r="K17" s="29"/>
      <c r="L17" s="65">
        <v>-1.4282700999365683E-2</v>
      </c>
      <c r="M17" s="31">
        <v>-5556727.2920717411</v>
      </c>
    </row>
    <row r="18" spans="2:13" x14ac:dyDescent="0.3">
      <c r="B18" s="28" t="s">
        <v>71</v>
      </c>
      <c r="C18" s="67"/>
      <c r="D18" s="18">
        <v>-3322545.4863427519</v>
      </c>
      <c r="E18" s="18">
        <v>-3382127.0812813141</v>
      </c>
      <c r="F18" s="67"/>
      <c r="G18" s="18">
        <v>-6704672.567624066</v>
      </c>
      <c r="H18" s="69"/>
      <c r="I18" s="71">
        <v>0.27855598257928538</v>
      </c>
      <c r="J18" s="18">
        <v>-5243941.3361458331</v>
      </c>
      <c r="K18" s="29"/>
      <c r="L18" s="71">
        <v>1.5966550569379567E-3</v>
      </c>
      <c r="M18" s="18">
        <v>-6693984.583288095</v>
      </c>
    </row>
    <row r="19" spans="2:13" x14ac:dyDescent="0.3">
      <c r="B19" s="28" t="s">
        <v>72</v>
      </c>
      <c r="C19" s="67"/>
      <c r="D19" s="18">
        <v>555691.79999999993</v>
      </c>
      <c r="E19" s="18">
        <v>671618.55</v>
      </c>
      <c r="F19" s="67"/>
      <c r="G19" s="18">
        <v>1227310.3500000001</v>
      </c>
      <c r="H19" s="69"/>
      <c r="I19" s="71">
        <v>0.53953129087267926</v>
      </c>
      <c r="J19" s="18">
        <v>797197.40500000003</v>
      </c>
      <c r="K19" s="29"/>
      <c r="L19" s="71">
        <v>7.918441981350588E-2</v>
      </c>
      <c r="M19" s="18">
        <v>1137257.2912163539</v>
      </c>
    </row>
    <row r="20" spans="2:13" x14ac:dyDescent="0.3">
      <c r="B20" s="26" t="s">
        <v>73</v>
      </c>
      <c r="C20" s="63"/>
      <c r="D20" s="31">
        <v>-2586712.5802343814</v>
      </c>
      <c r="E20" s="31">
        <v>-3021608.1872458332</v>
      </c>
      <c r="F20" s="63"/>
      <c r="G20" s="31">
        <v>-5608320.7674802151</v>
      </c>
      <c r="H20" s="75"/>
      <c r="I20" s="65">
        <v>0.52528153213735207</v>
      </c>
      <c r="J20" s="31">
        <v>-3676908.5898662703</v>
      </c>
      <c r="K20" s="29"/>
      <c r="L20" s="65">
        <v>-3.8881371599590153E-2</v>
      </c>
      <c r="M20" s="31">
        <v>-5835201.4015316153</v>
      </c>
    </row>
    <row r="21" spans="2:13" x14ac:dyDescent="0.3">
      <c r="B21" s="28" t="s">
        <v>74</v>
      </c>
      <c r="C21" s="67"/>
      <c r="D21" s="18">
        <v>-788600.56928649137</v>
      </c>
      <c r="E21" s="18">
        <v>-994971.54430123523</v>
      </c>
      <c r="F21" s="67"/>
      <c r="G21" s="18">
        <v>-1783572.1135877266</v>
      </c>
      <c r="H21" s="69"/>
      <c r="I21" s="71">
        <v>3.133339581768662</v>
      </c>
      <c r="J21" s="18">
        <v>-431508.73000000004</v>
      </c>
      <c r="K21" s="29"/>
      <c r="L21" s="71">
        <v>-0.1940455466784905</v>
      </c>
      <c r="M21" s="18">
        <v>-2212993.6825055648</v>
      </c>
    </row>
    <row r="22" spans="2:13" x14ac:dyDescent="0.3">
      <c r="B22" s="28" t="s">
        <v>75</v>
      </c>
      <c r="C22" s="67"/>
      <c r="D22" s="18">
        <v>-920934.61</v>
      </c>
      <c r="E22" s="18">
        <v>-945850.1</v>
      </c>
      <c r="F22" s="67"/>
      <c r="G22" s="18">
        <v>-1866784.71</v>
      </c>
      <c r="H22" s="69"/>
      <c r="I22" s="71">
        <v>3.8059518879875576E-2</v>
      </c>
      <c r="J22" s="18">
        <v>-1798340.7271428574</v>
      </c>
      <c r="K22" s="29"/>
      <c r="L22" s="71">
        <v>-0.18116075242717677</v>
      </c>
      <c r="M22" s="18">
        <v>-2279793.8857150078</v>
      </c>
    </row>
    <row r="23" spans="2:13" x14ac:dyDescent="0.3">
      <c r="B23" s="28" t="s">
        <v>76</v>
      </c>
      <c r="C23" s="67"/>
      <c r="D23" s="18">
        <v>-877177.40094789001</v>
      </c>
      <c r="E23" s="18">
        <v>-1080786.542944598</v>
      </c>
      <c r="F23" s="67"/>
      <c r="G23" s="18">
        <v>-1957963.943892488</v>
      </c>
      <c r="H23" s="69"/>
      <c r="I23" s="71">
        <v>0.35306422496193068</v>
      </c>
      <c r="J23" s="18">
        <v>-1447059.1327234127</v>
      </c>
      <c r="K23" s="29"/>
      <c r="L23" s="71">
        <v>0.45853975525803436</v>
      </c>
      <c r="M23" s="18">
        <v>-1342413.8333110427</v>
      </c>
    </row>
    <row r="24" spans="2:13" ht="4.2" customHeight="1" x14ac:dyDescent="0.3">
      <c r="B24" s="28"/>
      <c r="C24" s="67"/>
      <c r="D24" s="18"/>
      <c r="E24" s="18"/>
      <c r="F24" s="67"/>
      <c r="G24" s="18"/>
      <c r="H24" s="69"/>
      <c r="I24" s="81"/>
      <c r="J24" s="18"/>
      <c r="K24" s="29"/>
      <c r="L24" s="71"/>
      <c r="M24" s="18"/>
    </row>
    <row r="25" spans="2:13" x14ac:dyDescent="0.3">
      <c r="B25" s="36" t="s">
        <v>77</v>
      </c>
      <c r="C25" s="68"/>
      <c r="D25" s="37">
        <v>3045405.2207007897</v>
      </c>
      <c r="E25" s="37">
        <v>4046025.4699310972</v>
      </c>
      <c r="F25" s="68"/>
      <c r="G25" s="37">
        <v>7091430.6906318869</v>
      </c>
      <c r="H25" s="82"/>
      <c r="I25" s="83">
        <v>0.28429793964986105</v>
      </c>
      <c r="J25" s="37">
        <v>5521639.8560642619</v>
      </c>
      <c r="K25" s="66"/>
      <c r="L25" s="83">
        <v>8.8145293135422298E-2</v>
      </c>
      <c r="M25" s="37">
        <v>6516988.8022934645</v>
      </c>
    </row>
    <row r="26" spans="2:13" ht="15" thickBot="1" x14ac:dyDescent="0.35">
      <c r="B26" s="34" t="s">
        <v>78</v>
      </c>
      <c r="C26" s="78"/>
      <c r="D26" s="38">
        <v>0.2063159311140548</v>
      </c>
      <c r="E26" s="38">
        <v>0.26233701728737313</v>
      </c>
      <c r="F26" s="78"/>
      <c r="G26" s="38">
        <v>0.23494092274980488</v>
      </c>
      <c r="H26" s="84"/>
      <c r="I26" s="85"/>
      <c r="J26" s="38">
        <v>0.24305533473254473</v>
      </c>
      <c r="L26" s="86"/>
      <c r="M26" s="38">
        <v>0.20830680241865385</v>
      </c>
    </row>
  </sheetData>
  <mergeCells count="1">
    <mergeCell ref="L3:M3"/>
  </mergeCells>
  <printOptions horizontalCentered="1" verticalCentered="1"/>
  <pageMargins left="0.31496062992125984" right="0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showGridLines="0" topLeftCell="A13" workbookViewId="0">
      <selection activeCell="D46" sqref="D46"/>
    </sheetView>
  </sheetViews>
  <sheetFormatPr defaultColWidth="11.5546875" defaultRowHeight="14.4" x14ac:dyDescent="0.3"/>
  <cols>
    <col min="2" max="2" width="53.88671875" bestFit="1" customWidth="1"/>
    <col min="3" max="3" width="2.109375" style="1" customWidth="1"/>
  </cols>
  <sheetData>
    <row r="1" spans="2:4" x14ac:dyDescent="0.3">
      <c r="B1" s="13" t="s">
        <v>103</v>
      </c>
    </row>
    <row r="4" spans="2:4" ht="18" x14ac:dyDescent="0.35">
      <c r="B4" s="23" t="s">
        <v>59</v>
      </c>
      <c r="D4" s="7">
        <v>2022</v>
      </c>
    </row>
    <row r="5" spans="2:4" ht="15" thickBot="1" x14ac:dyDescent="0.35">
      <c r="B5" s="24" t="s">
        <v>2</v>
      </c>
      <c r="D5" s="25" t="s">
        <v>60</v>
      </c>
    </row>
    <row r="6" spans="2:4" ht="15" thickTop="1" x14ac:dyDescent="0.3">
      <c r="B6" s="26" t="s">
        <v>61</v>
      </c>
      <c r="D6" s="27">
        <v>30183888.816099308</v>
      </c>
    </row>
    <row r="7" spans="2:4" x14ac:dyDescent="0.3">
      <c r="B7" s="28" t="s">
        <v>62</v>
      </c>
      <c r="D7" s="18">
        <v>9595522.8460993096</v>
      </c>
    </row>
    <row r="8" spans="2:4" x14ac:dyDescent="0.3">
      <c r="B8" s="28" t="s">
        <v>63</v>
      </c>
      <c r="D8" s="18">
        <v>20565372.719999999</v>
      </c>
    </row>
    <row r="9" spans="2:4" x14ac:dyDescent="0.3">
      <c r="B9" s="28" t="s">
        <v>64</v>
      </c>
      <c r="D9" s="18">
        <v>22993.25</v>
      </c>
    </row>
    <row r="10" spans="2:4" ht="4.95" customHeight="1" x14ac:dyDescent="0.3">
      <c r="B10" s="29"/>
      <c r="D10" s="29"/>
    </row>
    <row r="11" spans="2:4" x14ac:dyDescent="0.3">
      <c r="B11" s="30" t="s">
        <v>65</v>
      </c>
      <c r="D11" s="31">
        <v>-12006775.14036314</v>
      </c>
    </row>
    <row r="12" spans="2:4" x14ac:dyDescent="0.3">
      <c r="B12" s="28" t="s">
        <v>66</v>
      </c>
      <c r="D12" s="18">
        <v>-11038900.880521812</v>
      </c>
    </row>
    <row r="13" spans="2:4" x14ac:dyDescent="0.3">
      <c r="B13" s="28" t="s">
        <v>67</v>
      </c>
      <c r="D13" s="18">
        <v>-967874.25984133035</v>
      </c>
    </row>
    <row r="14" spans="2:4" ht="4.95" customHeight="1" x14ac:dyDescent="0.3">
      <c r="B14" s="29"/>
      <c r="D14" s="29"/>
    </row>
    <row r="15" spans="2:4" x14ac:dyDescent="0.3">
      <c r="B15" s="32" t="s">
        <v>68</v>
      </c>
      <c r="D15" s="33">
        <v>18177113.675736167</v>
      </c>
    </row>
    <row r="16" spans="2:4" ht="15" thickBot="1" x14ac:dyDescent="0.35">
      <c r="B16" s="34" t="s">
        <v>69</v>
      </c>
      <c r="D16" s="35">
        <v>0.60221245136713342</v>
      </c>
    </row>
    <row r="17" spans="2:5" ht="4.95" customHeight="1" x14ac:dyDescent="0.3">
      <c r="B17" s="29"/>
      <c r="D17" s="29"/>
    </row>
    <row r="18" spans="2:5" x14ac:dyDescent="0.3">
      <c r="B18" s="26" t="s">
        <v>70</v>
      </c>
      <c r="D18" s="31">
        <v>-5477362.2176240655</v>
      </c>
    </row>
    <row r="19" spans="2:5" x14ac:dyDescent="0.3">
      <c r="B19" s="28" t="s">
        <v>71</v>
      </c>
      <c r="D19" s="18">
        <v>-6704672.567624066</v>
      </c>
    </row>
    <row r="20" spans="2:5" x14ac:dyDescent="0.3">
      <c r="B20" s="28" t="s">
        <v>72</v>
      </c>
      <c r="D20" s="18">
        <v>1227310.3500000001</v>
      </c>
    </row>
    <row r="21" spans="2:5" x14ac:dyDescent="0.3">
      <c r="B21" s="26" t="s">
        <v>73</v>
      </c>
      <c r="D21" s="31">
        <v>-5608320.7674802151</v>
      </c>
    </row>
    <row r="22" spans="2:5" x14ac:dyDescent="0.3">
      <c r="B22" s="28" t="s">
        <v>74</v>
      </c>
      <c r="D22" s="18">
        <v>-1783572.1135877266</v>
      </c>
    </row>
    <row r="23" spans="2:5" x14ac:dyDescent="0.3">
      <c r="B23" s="28" t="s">
        <v>75</v>
      </c>
      <c r="D23" s="18">
        <v>-1866784.71</v>
      </c>
    </row>
    <row r="24" spans="2:5" x14ac:dyDescent="0.3">
      <c r="B24" s="28" t="s">
        <v>76</v>
      </c>
      <c r="D24" s="18">
        <v>-1957963.943892488</v>
      </c>
    </row>
    <row r="25" spans="2:5" ht="4.95" customHeight="1" x14ac:dyDescent="0.3">
      <c r="B25" s="28"/>
      <c r="D25" s="18">
        <v>0</v>
      </c>
    </row>
    <row r="26" spans="2:5" x14ac:dyDescent="0.3">
      <c r="B26" s="36" t="s">
        <v>77</v>
      </c>
      <c r="D26" s="37">
        <v>7091430.6906318869</v>
      </c>
    </row>
    <row r="27" spans="2:5" ht="15" thickBot="1" x14ac:dyDescent="0.35">
      <c r="B27" s="34" t="s">
        <v>78</v>
      </c>
      <c r="D27" s="38">
        <v>0.23494092274980488</v>
      </c>
    </row>
    <row r="28" spans="2:5" x14ac:dyDescent="0.3">
      <c r="B28" s="28" t="s">
        <v>79</v>
      </c>
      <c r="D28" s="18">
        <v>-1141486</v>
      </c>
      <c r="E28" s="39"/>
    </row>
    <row r="29" spans="2:5" x14ac:dyDescent="0.3">
      <c r="B29" s="28" t="s">
        <v>80</v>
      </c>
      <c r="D29" s="18">
        <v>-8112622.9500000002</v>
      </c>
    </row>
    <row r="30" spans="2:5" x14ac:dyDescent="0.3">
      <c r="B30" s="36" t="s">
        <v>81</v>
      </c>
      <c r="D30" s="40">
        <f>D26+D29+D28</f>
        <v>-2162678.2593681132</v>
      </c>
    </row>
    <row r="31" spans="2:5" x14ac:dyDescent="0.3">
      <c r="B31" s="17" t="s">
        <v>82</v>
      </c>
      <c r="D31" s="18">
        <v>516</v>
      </c>
    </row>
    <row r="32" spans="2:5" x14ac:dyDescent="0.3">
      <c r="B32" s="17" t="s">
        <v>83</v>
      </c>
      <c r="D32" s="18">
        <v>-1313260.8400000001</v>
      </c>
    </row>
    <row r="33" spans="2:4" x14ac:dyDescent="0.3">
      <c r="B33" s="41" t="s">
        <v>84</v>
      </c>
      <c r="D33" s="42">
        <v>175969.52</v>
      </c>
    </row>
    <row r="34" spans="2:4" x14ac:dyDescent="0.3">
      <c r="B34" s="43" t="s">
        <v>85</v>
      </c>
      <c r="D34" s="44">
        <f>SUM(D31:D33)</f>
        <v>-1136775.32</v>
      </c>
    </row>
    <row r="35" spans="2:4" ht="4.95" customHeight="1" x14ac:dyDescent="0.3">
      <c r="D35" s="18"/>
    </row>
    <row r="36" spans="2:4" x14ac:dyDescent="0.3">
      <c r="B36" s="36" t="s">
        <v>86</v>
      </c>
      <c r="D36" s="40">
        <f>D30+D34</f>
        <v>-3299453.5793681135</v>
      </c>
    </row>
    <row r="37" spans="2:4" x14ac:dyDescent="0.3">
      <c r="B37" s="17" t="s">
        <v>87</v>
      </c>
      <c r="D37" s="18">
        <v>-127279.99</v>
      </c>
    </row>
    <row r="38" spans="2:4" x14ac:dyDescent="0.3">
      <c r="B38" s="43" t="s">
        <v>88</v>
      </c>
      <c r="D38" s="44">
        <f>D36+D37</f>
        <v>-3426733.5693681138</v>
      </c>
    </row>
    <row r="39" spans="2:4" x14ac:dyDescent="0.3">
      <c r="B39" s="36" t="s">
        <v>89</v>
      </c>
      <c r="D39" s="40">
        <f>D38</f>
        <v>-3426733.5693681138</v>
      </c>
    </row>
    <row r="40" spans="2:4" x14ac:dyDescent="0.3">
      <c r="B40" s="45" t="s">
        <v>90</v>
      </c>
      <c r="C40" s="46"/>
      <c r="D40" s="47">
        <v>-3431098.82</v>
      </c>
    </row>
    <row r="41" spans="2:4" x14ac:dyDescent="0.3">
      <c r="B41" s="45" t="s">
        <v>91</v>
      </c>
      <c r="C41" s="46"/>
      <c r="D41" s="47">
        <f>-(D40-D39)</f>
        <v>4365.2506318860687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showGridLines="0" tabSelected="1" zoomScaleNormal="100" workbookViewId="0">
      <selection activeCell="D1" sqref="D1"/>
    </sheetView>
  </sheetViews>
  <sheetFormatPr defaultColWidth="11.5546875" defaultRowHeight="14.4" x14ac:dyDescent="0.3"/>
  <cols>
    <col min="1" max="1" width="2.109375" customWidth="1"/>
    <col min="2" max="2" width="41.109375" customWidth="1"/>
    <col min="3" max="3" width="11.5546875" style="1" bestFit="1" customWidth="1"/>
    <col min="4" max="4" width="12.33203125" bestFit="1" customWidth="1"/>
    <col min="5" max="5" width="7.77734375" customWidth="1"/>
    <col min="6" max="6" width="44" customWidth="1"/>
    <col min="7" max="7" width="11.77734375" bestFit="1" customWidth="1"/>
  </cols>
  <sheetData>
    <row r="1" spans="2:8" x14ac:dyDescent="0.3">
      <c r="B1" s="13" t="s">
        <v>103</v>
      </c>
    </row>
    <row r="2" spans="2:8" x14ac:dyDescent="0.3">
      <c r="C2" s="2" t="s">
        <v>0</v>
      </c>
      <c r="D2" s="3" t="s">
        <v>1</v>
      </c>
      <c r="E2" s="4"/>
      <c r="G2" s="2" t="s">
        <v>0</v>
      </c>
      <c r="H2" s="3" t="s">
        <v>1</v>
      </c>
    </row>
    <row r="3" spans="2:8" x14ac:dyDescent="0.3">
      <c r="B3" s="5" t="s">
        <v>2</v>
      </c>
      <c r="C3" s="6" t="s">
        <v>3</v>
      </c>
      <c r="D3" s="7" t="s">
        <v>4</v>
      </c>
      <c r="E3" s="8"/>
      <c r="F3" s="5" t="s">
        <v>2</v>
      </c>
      <c r="G3" s="6" t="s">
        <v>3</v>
      </c>
      <c r="H3" s="7" t="s">
        <v>4</v>
      </c>
    </row>
    <row r="4" spans="2:8" x14ac:dyDescent="0.3">
      <c r="B4" s="9" t="s">
        <v>5</v>
      </c>
      <c r="C4" s="10">
        <f>C5+C12+C16+C17</f>
        <v>108394104.06</v>
      </c>
      <c r="D4" s="10">
        <f>D5+D12+D16+D17</f>
        <v>111537008.23</v>
      </c>
      <c r="E4" s="11"/>
      <c r="F4" s="9" t="s">
        <v>6</v>
      </c>
      <c r="G4" s="10">
        <f>G5+G14+G15+G16</f>
        <v>40988853.550000004</v>
      </c>
      <c r="H4" s="10">
        <f>H5+H14+H15+H16</f>
        <v>44709746.679999992</v>
      </c>
    </row>
    <row r="5" spans="2:8" x14ac:dyDescent="0.3">
      <c r="B5" s="12" t="s">
        <v>7</v>
      </c>
      <c r="C5" s="11">
        <f>SUM(C6:C11)</f>
        <v>79826387.75</v>
      </c>
      <c r="D5" s="11">
        <f>SUM(D6:D11)</f>
        <v>85308583.939999998</v>
      </c>
      <c r="E5" s="11"/>
      <c r="F5" s="13" t="s">
        <v>8</v>
      </c>
      <c r="G5" s="14">
        <f>SUM(G6:G13)</f>
        <v>41145571.670000009</v>
      </c>
      <c r="H5" s="14">
        <f>SUM(H6:H13)</f>
        <v>44944676.379999995</v>
      </c>
    </row>
    <row r="6" spans="2:8" x14ac:dyDescent="0.3">
      <c r="B6" s="15" t="s">
        <v>9</v>
      </c>
      <c r="C6" s="16">
        <v>443333.34</v>
      </c>
      <c r="D6" s="16">
        <v>476816.09</v>
      </c>
      <c r="E6" s="16"/>
      <c r="F6" s="17" t="s">
        <v>10</v>
      </c>
      <c r="G6" s="18">
        <v>232887.3</v>
      </c>
      <c r="H6" s="16">
        <v>232887.3</v>
      </c>
    </row>
    <row r="7" spans="2:8" x14ac:dyDescent="0.3">
      <c r="B7" s="15" t="s">
        <v>11</v>
      </c>
      <c r="C7" s="16">
        <v>3070005.66</v>
      </c>
      <c r="D7" s="16">
        <v>3249158.68</v>
      </c>
      <c r="E7" s="16"/>
      <c r="F7" s="17" t="s">
        <v>12</v>
      </c>
      <c r="G7" s="18">
        <v>54325581.060000002</v>
      </c>
      <c r="H7" s="16">
        <v>54325581.060000002</v>
      </c>
    </row>
    <row r="8" spans="2:8" x14ac:dyDescent="0.3">
      <c r="B8" s="15" t="s">
        <v>13</v>
      </c>
      <c r="C8" s="16">
        <v>1185253.46</v>
      </c>
      <c r="D8" s="16">
        <v>1282611.2</v>
      </c>
      <c r="E8" s="16"/>
      <c r="F8" s="17" t="s">
        <v>14</v>
      </c>
      <c r="G8" s="18">
        <v>-900447.86</v>
      </c>
      <c r="H8" s="18">
        <v>-900388.75</v>
      </c>
    </row>
    <row r="9" spans="2:8" x14ac:dyDescent="0.3">
      <c r="B9" s="15" t="s">
        <v>15</v>
      </c>
      <c r="C9" s="16">
        <v>20409238.27</v>
      </c>
      <c r="D9" s="16">
        <v>20411001.989999998</v>
      </c>
      <c r="E9" s="16"/>
      <c r="F9" s="17" t="s">
        <v>16</v>
      </c>
      <c r="G9" s="18">
        <v>-443965.12</v>
      </c>
      <c r="H9" s="18">
        <v>-176396.75</v>
      </c>
    </row>
    <row r="10" spans="2:8" x14ac:dyDescent="0.3">
      <c r="B10" s="15" t="s">
        <v>17</v>
      </c>
      <c r="C10" s="16">
        <v>23422281.899999999</v>
      </c>
      <c r="D10" s="16">
        <v>26744780.890000001</v>
      </c>
      <c r="E10" s="16"/>
      <c r="F10" s="17" t="s">
        <v>18</v>
      </c>
      <c r="G10" s="18">
        <v>-9578698</v>
      </c>
      <c r="H10" s="18">
        <v>-4616093.3099999996</v>
      </c>
    </row>
    <row r="11" spans="2:8" x14ac:dyDescent="0.3">
      <c r="B11" s="15" t="s">
        <v>19</v>
      </c>
      <c r="C11" s="16">
        <v>31296275.120000001</v>
      </c>
      <c r="D11" s="16">
        <v>33144215.09</v>
      </c>
      <c r="E11" s="16"/>
      <c r="F11" s="17" t="s">
        <v>20</v>
      </c>
      <c r="G11" s="18">
        <v>-3431098.82</v>
      </c>
      <c r="H11" s="18">
        <v>-4962604.6900000004</v>
      </c>
    </row>
    <row r="12" spans="2:8" x14ac:dyDescent="0.3">
      <c r="B12" s="12" t="s">
        <v>21</v>
      </c>
      <c r="C12" s="14">
        <f>SUM(C13:C15)</f>
        <v>23385772.040000003</v>
      </c>
      <c r="D12" s="14">
        <f>SUM(D13:D15)</f>
        <v>21215942.140000001</v>
      </c>
      <c r="E12" s="14"/>
      <c r="F12" s="17" t="s">
        <v>22</v>
      </c>
      <c r="G12" s="18">
        <v>4365.34</v>
      </c>
      <c r="H12" s="18">
        <v>7847.94</v>
      </c>
    </row>
    <row r="13" spans="2:8" x14ac:dyDescent="0.3">
      <c r="B13" s="15" t="s">
        <v>23</v>
      </c>
      <c r="C13" s="16">
        <v>3926276.04</v>
      </c>
      <c r="D13" s="16">
        <v>4037318.89</v>
      </c>
      <c r="E13" s="16"/>
      <c r="F13" s="17" t="s">
        <v>24</v>
      </c>
      <c r="G13" s="18">
        <v>936947.77</v>
      </c>
      <c r="H13" s="18">
        <v>1033843.58</v>
      </c>
    </row>
    <row r="14" spans="2:8" x14ac:dyDescent="0.3">
      <c r="B14" s="15" t="s">
        <v>25</v>
      </c>
      <c r="C14" s="16">
        <v>16465447.060000001</v>
      </c>
      <c r="D14" s="16">
        <v>15426576.630000001</v>
      </c>
      <c r="E14" s="16"/>
      <c r="F14" s="13" t="s">
        <v>26</v>
      </c>
      <c r="G14" s="19">
        <v>-167324.95000000001</v>
      </c>
      <c r="H14" s="19">
        <v>-240434.13</v>
      </c>
    </row>
    <row r="15" spans="2:8" x14ac:dyDescent="0.3">
      <c r="B15" s="15" t="s">
        <v>27</v>
      </c>
      <c r="C15" s="16">
        <v>2994048.94</v>
      </c>
      <c r="D15" s="16">
        <v>1752046.62</v>
      </c>
      <c r="E15" s="16"/>
      <c r="F15" s="13" t="s">
        <v>28</v>
      </c>
      <c r="G15" s="19">
        <v>2758.89</v>
      </c>
      <c r="H15" s="19">
        <v>5504.43</v>
      </c>
    </row>
    <row r="16" spans="2:8" x14ac:dyDescent="0.3">
      <c r="B16" s="12" t="s">
        <v>29</v>
      </c>
      <c r="C16" s="14">
        <v>47924</v>
      </c>
      <c r="D16" s="14">
        <v>62969.26</v>
      </c>
      <c r="E16" s="14"/>
      <c r="F16" s="13" t="s">
        <v>30</v>
      </c>
      <c r="G16" s="19">
        <v>7847.94</v>
      </c>
      <c r="H16" s="19">
        <v>0</v>
      </c>
    </row>
    <row r="17" spans="2:8" x14ac:dyDescent="0.3">
      <c r="B17" s="12" t="s">
        <v>31</v>
      </c>
      <c r="C17" s="14">
        <v>5134020.2699999996</v>
      </c>
      <c r="D17" s="14">
        <v>4949512.8899999997</v>
      </c>
      <c r="E17" s="14"/>
      <c r="F17" s="9" t="s">
        <v>32</v>
      </c>
      <c r="G17" s="10">
        <f>G18+G19+G25+G26</f>
        <v>57984031.259999998</v>
      </c>
      <c r="H17" s="10">
        <f>H18+H19+H25+H26</f>
        <v>52815618.960000001</v>
      </c>
    </row>
    <row r="18" spans="2:8" x14ac:dyDescent="0.3">
      <c r="F18" s="12" t="s">
        <v>33</v>
      </c>
      <c r="G18" s="19">
        <v>1178991.2</v>
      </c>
      <c r="H18" s="19">
        <v>892162.77</v>
      </c>
    </row>
    <row r="19" spans="2:8" x14ac:dyDescent="0.3">
      <c r="F19" s="12" t="s">
        <v>34</v>
      </c>
      <c r="G19" s="19">
        <f>SUM(G20:G24)</f>
        <v>47457862.399999999</v>
      </c>
      <c r="H19" s="19">
        <f>SUM(H20:H24)</f>
        <v>42107532.619999997</v>
      </c>
    </row>
    <row r="20" spans="2:8" x14ac:dyDescent="0.3">
      <c r="F20" s="17" t="s">
        <v>35</v>
      </c>
      <c r="G20" s="18">
        <v>2385943.42</v>
      </c>
      <c r="H20" s="18">
        <v>2285767.92</v>
      </c>
    </row>
    <row r="21" spans="2:8" x14ac:dyDescent="0.3">
      <c r="B21" s="9" t="s">
        <v>36</v>
      </c>
      <c r="C21" s="10">
        <f>C22+C23+C29+C30+C31</f>
        <v>33698693.549999997</v>
      </c>
      <c r="D21" s="10">
        <f>D22+D23+D29+D30+D31</f>
        <v>26996435.82</v>
      </c>
      <c r="E21" s="14"/>
      <c r="F21" s="20" t="s">
        <v>37</v>
      </c>
      <c r="G21" s="18">
        <v>22755402.219999999</v>
      </c>
      <c r="H21" s="18">
        <v>17060691.120000001</v>
      </c>
    </row>
    <row r="22" spans="2:8" x14ac:dyDescent="0.3">
      <c r="B22" s="12" t="s">
        <v>38</v>
      </c>
      <c r="C22" s="14">
        <v>649752.64</v>
      </c>
      <c r="D22" s="14">
        <v>170652.47</v>
      </c>
      <c r="E22" s="14"/>
      <c r="F22" s="20" t="s">
        <v>39</v>
      </c>
      <c r="G22" s="18">
        <v>518455.88</v>
      </c>
      <c r="H22" s="18">
        <v>30718.25</v>
      </c>
    </row>
    <row r="23" spans="2:8" x14ac:dyDescent="0.3">
      <c r="B23" s="12" t="s">
        <v>40</v>
      </c>
      <c r="C23" s="14">
        <f>SUM(C24:C28)</f>
        <v>16553125.1</v>
      </c>
      <c r="D23" s="14">
        <f>SUM(D24:D28)</f>
        <v>13359517.610000001</v>
      </c>
      <c r="E23" s="14"/>
      <c r="F23" s="20" t="s">
        <v>41</v>
      </c>
      <c r="G23" s="18">
        <v>19582046.879999999</v>
      </c>
      <c r="H23" s="18">
        <v>20069341.329999998</v>
      </c>
    </row>
    <row r="24" spans="2:8" x14ac:dyDescent="0.3">
      <c r="B24" s="15" t="s">
        <v>42</v>
      </c>
      <c r="C24" s="14">
        <v>13785524.49</v>
      </c>
      <c r="D24" s="14">
        <v>11024173.83</v>
      </c>
      <c r="E24" s="14"/>
      <c r="F24" s="20" t="s">
        <v>43</v>
      </c>
      <c r="G24" s="18">
        <v>2216014</v>
      </c>
      <c r="H24" s="18">
        <v>2661014</v>
      </c>
    </row>
    <row r="25" spans="2:8" x14ac:dyDescent="0.3">
      <c r="B25" s="15" t="s">
        <v>44</v>
      </c>
      <c r="C25" s="14">
        <v>1041423.6</v>
      </c>
      <c r="D25" s="14">
        <v>1007723.97</v>
      </c>
      <c r="E25" s="14"/>
      <c r="F25" s="12" t="s">
        <v>45</v>
      </c>
      <c r="G25" s="19">
        <v>4709095.47</v>
      </c>
      <c r="H25" s="19">
        <v>4996014.8899999997</v>
      </c>
    </row>
    <row r="26" spans="2:8" x14ac:dyDescent="0.3">
      <c r="B26" s="15" t="s">
        <v>46</v>
      </c>
      <c r="C26" s="14">
        <v>27142.68</v>
      </c>
      <c r="D26" s="14">
        <v>10208.129999999999</v>
      </c>
      <c r="E26" s="14"/>
      <c r="F26" s="12" t="s">
        <v>47</v>
      </c>
      <c r="G26" s="19">
        <v>4638082.1900000004</v>
      </c>
      <c r="H26" s="19">
        <v>4819908.68</v>
      </c>
    </row>
    <row r="27" spans="2:8" x14ac:dyDescent="0.3">
      <c r="B27" s="15" t="s">
        <v>48</v>
      </c>
      <c r="C27" s="14">
        <v>574717.53</v>
      </c>
      <c r="D27" s="14">
        <v>563147.96</v>
      </c>
      <c r="E27" s="14"/>
    </row>
    <row r="28" spans="2:8" x14ac:dyDescent="0.3">
      <c r="B28" s="15" t="s">
        <v>49</v>
      </c>
      <c r="C28" s="14">
        <v>1124316.8</v>
      </c>
      <c r="D28" s="14">
        <v>754263.72</v>
      </c>
      <c r="E28" s="14"/>
      <c r="F28" s="9" t="s">
        <v>50</v>
      </c>
      <c r="G28" s="10">
        <f>SUM(G29:G32)</f>
        <v>43119912.820000008</v>
      </c>
      <c r="H28" s="10">
        <f>SUM(H29:H32)</f>
        <v>41008078.010000005</v>
      </c>
    </row>
    <row r="29" spans="2:8" x14ac:dyDescent="0.3">
      <c r="B29" s="12" t="s">
        <v>51</v>
      </c>
      <c r="C29" s="14">
        <v>22047.14</v>
      </c>
      <c r="D29" s="14">
        <v>144312.82999999999</v>
      </c>
      <c r="E29" s="14"/>
      <c r="F29" s="12" t="s">
        <v>52</v>
      </c>
      <c r="G29" s="19">
        <v>2440522.27</v>
      </c>
      <c r="H29" s="19">
        <v>3801332.02</v>
      </c>
    </row>
    <row r="30" spans="2:8" x14ac:dyDescent="0.3">
      <c r="B30" s="12" t="s">
        <v>53</v>
      </c>
      <c r="C30" s="14">
        <v>1135379.54</v>
      </c>
      <c r="D30" s="14">
        <v>1173293.44</v>
      </c>
      <c r="E30" s="14"/>
      <c r="F30" s="12" t="s">
        <v>54</v>
      </c>
      <c r="G30" s="19">
        <v>17801459.920000002</v>
      </c>
      <c r="H30" s="19">
        <v>14863957.18</v>
      </c>
    </row>
    <row r="31" spans="2:8" x14ac:dyDescent="0.3">
      <c r="B31" s="12" t="s">
        <v>55</v>
      </c>
      <c r="C31" s="14">
        <v>15338389.130000001</v>
      </c>
      <c r="D31" s="14">
        <v>12148659.470000001</v>
      </c>
      <c r="E31" s="14"/>
      <c r="F31" s="12" t="s">
        <v>56</v>
      </c>
      <c r="G31" s="19">
        <v>21364694.850000001</v>
      </c>
      <c r="H31" s="19">
        <v>20736394.420000002</v>
      </c>
    </row>
    <row r="32" spans="2:8" x14ac:dyDescent="0.3">
      <c r="C32" s="14"/>
      <c r="D32" s="14"/>
      <c r="E32" s="14"/>
      <c r="F32" s="12" t="s">
        <v>53</v>
      </c>
      <c r="G32" s="19">
        <v>1513235.78</v>
      </c>
      <c r="H32" s="19">
        <v>1606394.39</v>
      </c>
    </row>
    <row r="34" spans="2:8" ht="15" thickBot="1" x14ac:dyDescent="0.35">
      <c r="B34" s="21" t="s">
        <v>57</v>
      </c>
      <c r="C34" s="22">
        <f>C4+C21</f>
        <v>142092797.61000001</v>
      </c>
      <c r="D34" s="22">
        <f>D4+D21</f>
        <v>138533444.05000001</v>
      </c>
      <c r="E34" s="14"/>
      <c r="F34" s="21" t="s">
        <v>58</v>
      </c>
      <c r="G34" s="22">
        <f>G28+G17+G4</f>
        <v>142092797.63000003</v>
      </c>
      <c r="H34" s="22">
        <f>H28+H17+H4</f>
        <v>138533443.64999998</v>
      </c>
    </row>
    <row r="35" spans="2:8" ht="15" thickTop="1" x14ac:dyDescent="0.3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P&amp;L Comparativa</vt:lpstr>
      <vt:lpstr>Full P&amp;L H1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Diego.Cabezudo</cp:lastModifiedBy>
  <cp:lastPrinted>2022-10-07T16:12:42Z</cp:lastPrinted>
  <dcterms:created xsi:type="dcterms:W3CDTF">2022-10-07T16:07:10Z</dcterms:created>
  <dcterms:modified xsi:type="dcterms:W3CDTF">2022-10-09T13:29:17Z</dcterms:modified>
</cp:coreProperties>
</file>